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up\כללי\"/>
    </mc:Choice>
  </mc:AlternateContent>
  <bookViews>
    <workbookView xWindow="0" yWindow="0" windowWidth="15600" windowHeight="11760"/>
  </bookViews>
  <sheets>
    <sheet name="גיליון1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D29" i="1" l="1"/>
  <c r="D17" i="1"/>
  <c r="D22" i="1"/>
  <c r="E18" i="1"/>
  <c r="D18" i="1"/>
  <c r="D23" i="1"/>
  <c r="E14" i="1"/>
  <c r="C57" i="1"/>
  <c r="D48" i="1" l="1"/>
  <c r="D51" i="1"/>
  <c r="D53" i="1" l="1"/>
  <c r="E53" i="1"/>
  <c r="C51" i="1"/>
  <c r="C53" i="1" s="1"/>
  <c r="D45" i="1"/>
  <c r="E45" i="1"/>
  <c r="C45" i="1"/>
  <c r="D38" i="1"/>
  <c r="E38" i="1"/>
  <c r="C38" i="1"/>
  <c r="E25" i="1"/>
  <c r="E57" i="1" s="1"/>
  <c r="C25" i="1"/>
  <c r="D14" i="1"/>
  <c r="C14" i="1"/>
  <c r="D25" i="1" l="1"/>
  <c r="D57" i="1" s="1"/>
</calcChain>
</file>

<file path=xl/sharedStrings.xml><?xml version="1.0" encoding="utf-8"?>
<sst xmlns="http://schemas.openxmlformats.org/spreadsheetml/2006/main" count="48" uniqueCount="47">
  <si>
    <t>סעיף</t>
  </si>
  <si>
    <t>מספר כרטיס</t>
  </si>
  <si>
    <t>החכרת אדמות</t>
  </si>
  <si>
    <t>דמי שימוש בנכסים</t>
  </si>
  <si>
    <t>תקציב 2019</t>
  </si>
  <si>
    <t>תקציב 2018</t>
  </si>
  <si>
    <t>הכנסות מהשכרת תחנת דלק</t>
  </si>
  <si>
    <t>הכנסות מתורן אנטנה</t>
  </si>
  <si>
    <t>הכנסות מהשכרת מכולת</t>
  </si>
  <si>
    <t>רווחים ממנפטת העמק</t>
  </si>
  <si>
    <t>הכנסות חיוב חברים בתשלום לרמ"י</t>
  </si>
  <si>
    <t>סה"כ הכנסות</t>
  </si>
  <si>
    <t>הכנסות</t>
  </si>
  <si>
    <t>הוצאות</t>
  </si>
  <si>
    <t>שרותים מקצועיים (משפטיות, הנה"ח וביקורת + יעוץ)</t>
  </si>
  <si>
    <t>תשלומי פלחה לחברים</t>
  </si>
  <si>
    <t>דמי חכירה ממ"י</t>
  </si>
  <si>
    <t>ארנונה מועצה</t>
  </si>
  <si>
    <t>ביטוח חקלאי ונושאי משרה</t>
  </si>
  <si>
    <t>שונות - בצ"מ</t>
  </si>
  <si>
    <t>סה"כ הוצאות</t>
  </si>
  <si>
    <t>ענף מים</t>
  </si>
  <si>
    <t>מכירת מים</t>
  </si>
  <si>
    <t>חיוב חברים באחזקת רשת מים</t>
  </si>
  <si>
    <t>קניית מים</t>
  </si>
  <si>
    <t>תיקונים</t>
  </si>
  <si>
    <t>חלקים</t>
  </si>
  <si>
    <t>שכר איש מים</t>
  </si>
  <si>
    <t>דגימות</t>
  </si>
  <si>
    <t>אחזקת רשת שפירים</t>
  </si>
  <si>
    <t>מאגר מים</t>
  </si>
  <si>
    <t>מכירות מאגר</t>
  </si>
  <si>
    <t>חשמל מאגר</t>
  </si>
  <si>
    <t>הוצאות מאגר</t>
  </si>
  <si>
    <t>בריכה</t>
  </si>
  <si>
    <t>הוצאות הפעלה</t>
  </si>
  <si>
    <t>חומרים ואחזקה</t>
  </si>
  <si>
    <t>סה"כ תקציב</t>
  </si>
  <si>
    <t>הוצאות אחרות (מים+פרסום+רישיון)</t>
  </si>
  <si>
    <t>דיבדנד מגדלי זרעים</t>
  </si>
  <si>
    <t>עתודה להשקעה</t>
  </si>
  <si>
    <t>סך תקציב מאגר</t>
  </si>
  <si>
    <t>סך תקציב ענף המים</t>
  </si>
  <si>
    <t>סך תקציב בריכה</t>
  </si>
  <si>
    <t>מנהל כללי (שכר משרדיות חשמל)</t>
  </si>
  <si>
    <t>ביצוע 12/18 ייתכנו שינויים של סגירת שנה)</t>
  </si>
  <si>
    <t>הצעה לתקציב אגודת כפר ברוך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</si>
</sst>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8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 readingOrder="2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3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rightToLeft="1" tabSelected="1" workbookViewId="0">
      <selection activeCell="M5" sqref="M5"/>
    </sheetView>
  </sheetViews>
  <sheetFormatPr defaultRowHeight="14.25" x14ac:dyDescent="0.2"/>
  <cols>
    <col min="1" max="1" width="14.375" customWidth="1"/>
    <col min="2" max="2" width="40.75" customWidth="1"/>
    <col min="3" max="3" width="14.5" style="2" customWidth="1"/>
    <col min="4" max="4" width="9.75" style="3" customWidth="1"/>
    <col min="5" max="5" width="9.875" style="2" bestFit="1" customWidth="1"/>
    <col min="17" max="17" width="14.25" bestFit="1" customWidth="1"/>
  </cols>
  <sheetData>
    <row r="1" spans="1:6" ht="23.25" x14ac:dyDescent="0.35">
      <c r="A1" s="4" t="s">
        <v>46</v>
      </c>
      <c r="B1" s="5"/>
      <c r="C1" s="6"/>
      <c r="D1" s="7"/>
      <c r="E1" s="6"/>
    </row>
    <row r="2" spans="1:6" x14ac:dyDescent="0.2">
      <c r="A2" s="5"/>
      <c r="B2" s="5"/>
      <c r="C2" s="6"/>
      <c r="D2" s="7"/>
      <c r="E2" s="6"/>
    </row>
    <row r="3" spans="1:6" ht="90" x14ac:dyDescent="0.25">
      <c r="A3" s="9" t="s">
        <v>1</v>
      </c>
      <c r="B3" s="9" t="s">
        <v>0</v>
      </c>
      <c r="C3" s="10" t="s">
        <v>5</v>
      </c>
      <c r="D3" s="11" t="s">
        <v>45</v>
      </c>
      <c r="E3" s="10" t="s">
        <v>4</v>
      </c>
    </row>
    <row r="4" spans="1:6" ht="16.5" customHeight="1" x14ac:dyDescent="0.2">
      <c r="A4" s="5"/>
      <c r="B4" s="5"/>
      <c r="C4" s="6"/>
      <c r="D4" s="7"/>
      <c r="E4" s="6"/>
    </row>
    <row r="5" spans="1:6" ht="15" x14ac:dyDescent="0.25">
      <c r="A5" s="8" t="s">
        <v>12</v>
      </c>
      <c r="B5" s="5"/>
      <c r="C5" s="6"/>
      <c r="D5" s="7"/>
      <c r="E5" s="6"/>
    </row>
    <row r="6" spans="1:6" x14ac:dyDescent="0.2">
      <c r="A6" s="5">
        <v>2100001</v>
      </c>
      <c r="B6" s="5" t="s">
        <v>2</v>
      </c>
      <c r="C6" s="6">
        <v>495000</v>
      </c>
      <c r="D6" s="7">
        <v>495025</v>
      </c>
      <c r="E6" s="6">
        <v>465000</v>
      </c>
    </row>
    <row r="7" spans="1:6" x14ac:dyDescent="0.2">
      <c r="A7" s="5">
        <v>2200014</v>
      </c>
      <c r="B7" s="5" t="s">
        <v>3</v>
      </c>
      <c r="C7" s="6">
        <v>156000</v>
      </c>
      <c r="D7" s="7">
        <v>159846</v>
      </c>
      <c r="E7" s="6">
        <v>156000</v>
      </c>
    </row>
    <row r="8" spans="1:6" x14ac:dyDescent="0.2">
      <c r="A8" s="5">
        <v>2200011</v>
      </c>
      <c r="B8" s="5" t="s">
        <v>6</v>
      </c>
      <c r="C8" s="6">
        <v>40000</v>
      </c>
      <c r="D8" s="7">
        <v>41584</v>
      </c>
      <c r="E8" s="6">
        <v>38400</v>
      </c>
      <c r="F8" s="1"/>
    </row>
    <row r="9" spans="1:6" x14ac:dyDescent="0.2">
      <c r="A9" s="5">
        <v>2020004</v>
      </c>
      <c r="B9" s="5" t="s">
        <v>7</v>
      </c>
      <c r="C9" s="6">
        <v>162000</v>
      </c>
      <c r="D9" s="7">
        <v>196060</v>
      </c>
      <c r="E9" s="6">
        <v>192000</v>
      </c>
    </row>
    <row r="10" spans="1:6" x14ac:dyDescent="0.2">
      <c r="A10" s="5">
        <v>2200012</v>
      </c>
      <c r="B10" s="5" t="s">
        <v>8</v>
      </c>
      <c r="C10" s="6">
        <v>0</v>
      </c>
      <c r="D10" s="7"/>
      <c r="E10" s="6">
        <v>0</v>
      </c>
    </row>
    <row r="11" spans="1:6" x14ac:dyDescent="0.2">
      <c r="A11" s="5">
        <v>2000155</v>
      </c>
      <c r="B11" s="5" t="s">
        <v>9</v>
      </c>
      <c r="C11" s="6">
        <v>35000</v>
      </c>
      <c r="D11" s="7">
        <v>35564</v>
      </c>
      <c r="E11" s="6">
        <v>0</v>
      </c>
    </row>
    <row r="12" spans="1:6" x14ac:dyDescent="0.2">
      <c r="A12" s="5">
        <v>70</v>
      </c>
      <c r="B12" s="5" t="s">
        <v>10</v>
      </c>
      <c r="C12" s="6">
        <v>58000</v>
      </c>
      <c r="D12" s="7">
        <v>58034</v>
      </c>
      <c r="E12" s="6">
        <v>58000</v>
      </c>
    </row>
    <row r="13" spans="1:6" x14ac:dyDescent="0.2">
      <c r="A13" s="5">
        <v>2000150</v>
      </c>
      <c r="B13" s="5" t="s">
        <v>39</v>
      </c>
      <c r="C13" s="6"/>
      <c r="D13" s="7">
        <v>9446</v>
      </c>
      <c r="E13" s="6"/>
    </row>
    <row r="14" spans="1:6" x14ac:dyDescent="0.2">
      <c r="A14" s="5"/>
      <c r="B14" s="5" t="s">
        <v>11</v>
      </c>
      <c r="C14" s="6">
        <f>SUM(C6:C13)</f>
        <v>946000</v>
      </c>
      <c r="D14" s="7">
        <f t="shared" ref="D14:E14" si="0">SUM(D6:D13)</f>
        <v>995559</v>
      </c>
      <c r="E14" s="7">
        <f t="shared" si="0"/>
        <v>909400</v>
      </c>
    </row>
    <row r="15" spans="1:6" x14ac:dyDescent="0.2">
      <c r="A15" s="5"/>
      <c r="B15" s="5"/>
      <c r="C15" s="6"/>
      <c r="D15" s="7"/>
      <c r="E15" s="6"/>
    </row>
    <row r="16" spans="1:6" ht="15" x14ac:dyDescent="0.25">
      <c r="A16" s="8" t="s">
        <v>13</v>
      </c>
      <c r="B16" s="5"/>
      <c r="C16" s="6"/>
      <c r="D16" s="7"/>
      <c r="E16" s="6"/>
    </row>
    <row r="17" spans="1:5" ht="15" x14ac:dyDescent="0.25">
      <c r="A17" s="5"/>
      <c r="B17" s="9" t="s">
        <v>44</v>
      </c>
      <c r="C17" s="6">
        <v>245000</v>
      </c>
      <c r="D17" s="7">
        <f>6879+8192+1002+216616+22088</f>
        <v>254777</v>
      </c>
      <c r="E17" s="6">
        <v>250000</v>
      </c>
    </row>
    <row r="18" spans="1:5" ht="15" x14ac:dyDescent="0.25">
      <c r="A18" s="5"/>
      <c r="B18" s="9" t="s">
        <v>14</v>
      </c>
      <c r="C18" s="6">
        <v>100000</v>
      </c>
      <c r="D18" s="7">
        <f>12000+151756+29970+21091</f>
        <v>214817</v>
      </c>
      <c r="E18" s="6">
        <f>2650*12+3000*12+12000+80000</f>
        <v>159800</v>
      </c>
    </row>
    <row r="19" spans="1:5" x14ac:dyDescent="0.2">
      <c r="A19" s="5"/>
      <c r="B19" s="5" t="s">
        <v>15</v>
      </c>
      <c r="C19" s="6">
        <v>75000</v>
      </c>
      <c r="D19" s="7">
        <v>81000</v>
      </c>
      <c r="E19" s="6">
        <v>75000</v>
      </c>
    </row>
    <row r="20" spans="1:5" x14ac:dyDescent="0.2">
      <c r="A20" s="5"/>
      <c r="B20" s="5" t="s">
        <v>16</v>
      </c>
      <c r="C20" s="6">
        <v>120000</v>
      </c>
      <c r="D20" s="7">
        <v>58000</v>
      </c>
      <c r="E20" s="6">
        <v>58000</v>
      </c>
    </row>
    <row r="21" spans="1:5" x14ac:dyDescent="0.2">
      <c r="A21" s="5"/>
      <c r="B21" s="5" t="s">
        <v>17</v>
      </c>
      <c r="C21" s="6">
        <v>85000</v>
      </c>
      <c r="D21" s="7">
        <v>86455</v>
      </c>
      <c r="E21" s="6"/>
    </row>
    <row r="22" spans="1:5" x14ac:dyDescent="0.2">
      <c r="A22" s="5"/>
      <c r="B22" s="5" t="s">
        <v>18</v>
      </c>
      <c r="C22" s="6">
        <v>40000</v>
      </c>
      <c r="D22" s="7">
        <f>38856+5994</f>
        <v>44850</v>
      </c>
      <c r="E22" s="6">
        <v>45000</v>
      </c>
    </row>
    <row r="23" spans="1:5" x14ac:dyDescent="0.2">
      <c r="A23" s="5"/>
      <c r="B23" s="5" t="s">
        <v>19</v>
      </c>
      <c r="C23" s="6">
        <v>60000</v>
      </c>
      <c r="D23" s="7">
        <f>32390+3040</f>
        <v>35430</v>
      </c>
      <c r="E23" s="6">
        <v>60000</v>
      </c>
    </row>
    <row r="24" spans="1:5" x14ac:dyDescent="0.2">
      <c r="A24" s="5"/>
      <c r="B24" s="5"/>
      <c r="C24" s="6"/>
      <c r="D24" s="7"/>
      <c r="E24" s="6"/>
    </row>
    <row r="25" spans="1:5" x14ac:dyDescent="0.2">
      <c r="A25" s="5"/>
      <c r="B25" s="5" t="s">
        <v>20</v>
      </c>
      <c r="C25" s="6">
        <f>SUM(C17:C24)</f>
        <v>725000</v>
      </c>
      <c r="D25" s="7">
        <f t="shared" ref="D25:E25" si="1">SUM(D17:D24)</f>
        <v>775329</v>
      </c>
      <c r="E25" s="6">
        <f t="shared" si="1"/>
        <v>647800</v>
      </c>
    </row>
    <row r="26" spans="1:5" x14ac:dyDescent="0.2">
      <c r="A26" s="5"/>
      <c r="B26" s="5"/>
      <c r="C26" s="6"/>
      <c r="D26" s="7"/>
      <c r="E26" s="6"/>
    </row>
    <row r="27" spans="1:5" x14ac:dyDescent="0.2">
      <c r="A27" s="5"/>
      <c r="B27" s="5"/>
      <c r="C27" s="6"/>
      <c r="D27" s="7"/>
      <c r="E27" s="6"/>
    </row>
    <row r="28" spans="1:5" x14ac:dyDescent="0.2">
      <c r="A28" s="5" t="s">
        <v>21</v>
      </c>
      <c r="B28" s="5"/>
      <c r="C28" s="6"/>
      <c r="D28" s="7"/>
      <c r="E28" s="6"/>
    </row>
    <row r="29" spans="1:5" x14ac:dyDescent="0.2">
      <c r="A29" s="5"/>
      <c r="B29" s="5" t="s">
        <v>22</v>
      </c>
      <c r="C29" s="6">
        <v>929000</v>
      </c>
      <c r="D29" s="7">
        <f>591132+227850-3226</f>
        <v>815756</v>
      </c>
      <c r="E29" s="6">
        <v>950000</v>
      </c>
    </row>
    <row r="30" spans="1:5" x14ac:dyDescent="0.2">
      <c r="A30" s="5"/>
      <c r="B30" s="5" t="s">
        <v>23</v>
      </c>
      <c r="C30" s="6">
        <v>42000</v>
      </c>
      <c r="D30" s="7">
        <v>49210</v>
      </c>
      <c r="E30" s="6">
        <v>42000</v>
      </c>
    </row>
    <row r="31" spans="1:5" x14ac:dyDescent="0.2">
      <c r="A31" s="5"/>
      <c r="B31" s="5" t="s">
        <v>24</v>
      </c>
      <c r="C31" s="6">
        <v>-800000</v>
      </c>
      <c r="D31" s="7">
        <v>-687961</v>
      </c>
      <c r="E31" s="6">
        <v>-799000</v>
      </c>
    </row>
    <row r="32" spans="1:5" x14ac:dyDescent="0.2">
      <c r="A32" s="5"/>
      <c r="B32" s="5" t="s">
        <v>25</v>
      </c>
      <c r="C32" s="6">
        <v>-100000</v>
      </c>
      <c r="D32" s="7">
        <v>-88259</v>
      </c>
      <c r="E32" s="6">
        <v>-80000</v>
      </c>
    </row>
    <row r="33" spans="1:5" x14ac:dyDescent="0.2">
      <c r="A33" s="5"/>
      <c r="B33" s="5" t="s">
        <v>26</v>
      </c>
      <c r="C33" s="6">
        <v>-55000</v>
      </c>
      <c r="D33" s="7">
        <v>-13079</v>
      </c>
      <c r="E33" s="6">
        <v>-55000</v>
      </c>
    </row>
    <row r="34" spans="1:5" x14ac:dyDescent="0.2">
      <c r="A34" s="5"/>
      <c r="B34" s="5" t="s">
        <v>27</v>
      </c>
      <c r="C34" s="6">
        <v>-83000</v>
      </c>
      <c r="D34" s="7">
        <v>-77315</v>
      </c>
      <c r="E34" s="6">
        <v>-90000</v>
      </c>
    </row>
    <row r="35" spans="1:5" x14ac:dyDescent="0.2">
      <c r="A35" s="5"/>
      <c r="B35" s="5" t="s">
        <v>29</v>
      </c>
      <c r="C35" s="6">
        <v>-25000</v>
      </c>
      <c r="D35" s="7"/>
      <c r="E35" s="6"/>
    </row>
    <row r="36" spans="1:5" x14ac:dyDescent="0.2">
      <c r="A36" s="5"/>
      <c r="B36" s="5" t="s">
        <v>28</v>
      </c>
      <c r="C36" s="6">
        <v>-8000</v>
      </c>
      <c r="D36" s="7">
        <v>-8424</v>
      </c>
      <c r="E36" s="6">
        <v>-8000</v>
      </c>
    </row>
    <row r="37" spans="1:5" x14ac:dyDescent="0.2">
      <c r="A37" s="5"/>
      <c r="B37" s="5"/>
      <c r="C37" s="6"/>
      <c r="D37" s="7"/>
      <c r="E37" s="6"/>
    </row>
    <row r="38" spans="1:5" x14ac:dyDescent="0.2">
      <c r="A38" s="5"/>
      <c r="B38" s="5" t="s">
        <v>42</v>
      </c>
      <c r="C38" s="6">
        <f>SUM(C29:C37)</f>
        <v>-100000</v>
      </c>
      <c r="D38" s="7">
        <f>SUM(D29:D37)</f>
        <v>-10072</v>
      </c>
      <c r="E38" s="6">
        <f>SUM(E29:E37)</f>
        <v>-40000</v>
      </c>
    </row>
    <row r="39" spans="1:5" x14ac:dyDescent="0.2">
      <c r="A39" s="5"/>
      <c r="B39" s="5"/>
      <c r="C39" s="6"/>
      <c r="D39" s="7"/>
      <c r="E39" s="6"/>
    </row>
    <row r="40" spans="1:5" x14ac:dyDescent="0.2">
      <c r="A40" s="5" t="s">
        <v>30</v>
      </c>
      <c r="B40" s="5"/>
      <c r="C40" s="6"/>
      <c r="D40" s="7"/>
      <c r="E40" s="6"/>
    </row>
    <row r="41" spans="1:5" x14ac:dyDescent="0.2">
      <c r="A41" s="5"/>
      <c r="B41" s="5" t="s">
        <v>31</v>
      </c>
      <c r="C41" s="6">
        <v>90000</v>
      </c>
      <c r="D41" s="7">
        <v>75000</v>
      </c>
      <c r="E41" s="6">
        <v>75000</v>
      </c>
    </row>
    <row r="42" spans="1:5" x14ac:dyDescent="0.2">
      <c r="A42" s="5"/>
      <c r="B42" s="5" t="s">
        <v>32</v>
      </c>
      <c r="C42" s="6">
        <v>-15000</v>
      </c>
      <c r="D42" s="7">
        <v>-67901</v>
      </c>
      <c r="E42" s="6">
        <v>-15000</v>
      </c>
    </row>
    <row r="43" spans="1:5" x14ac:dyDescent="0.2">
      <c r="A43" s="5"/>
      <c r="B43" s="5" t="s">
        <v>33</v>
      </c>
      <c r="C43" s="6">
        <v>-30000</v>
      </c>
      <c r="D43" s="7">
        <v>-13213</v>
      </c>
      <c r="E43" s="6">
        <v>-20000</v>
      </c>
    </row>
    <row r="44" spans="1:5" x14ac:dyDescent="0.2">
      <c r="A44" s="5"/>
      <c r="B44" s="5"/>
      <c r="C44" s="6"/>
      <c r="D44" s="7"/>
      <c r="E44" s="6"/>
    </row>
    <row r="45" spans="1:5" x14ac:dyDescent="0.2">
      <c r="A45" s="5"/>
      <c r="B45" s="5" t="s">
        <v>41</v>
      </c>
      <c r="C45" s="6">
        <f>SUM(C41:C44)</f>
        <v>45000</v>
      </c>
      <c r="D45" s="7">
        <f t="shared" ref="D45:E45" si="2">SUM(D41:D44)</f>
        <v>-6114</v>
      </c>
      <c r="E45" s="6">
        <f t="shared" si="2"/>
        <v>40000</v>
      </c>
    </row>
    <row r="46" spans="1:5" x14ac:dyDescent="0.2">
      <c r="A46" s="5"/>
      <c r="B46" s="5"/>
      <c r="C46" s="6"/>
      <c r="D46" s="7"/>
      <c r="E46" s="6"/>
    </row>
    <row r="47" spans="1:5" x14ac:dyDescent="0.2">
      <c r="A47" s="5" t="s">
        <v>34</v>
      </c>
      <c r="B47" s="5"/>
      <c r="C47" s="6"/>
      <c r="D47" s="7"/>
      <c r="E47" s="6"/>
    </row>
    <row r="48" spans="1:5" x14ac:dyDescent="0.2">
      <c r="A48" s="5"/>
      <c r="B48" s="5" t="s">
        <v>12</v>
      </c>
      <c r="C48" s="6">
        <v>180000</v>
      </c>
      <c r="D48" s="7">
        <f>28250+2325+118500</f>
        <v>149075</v>
      </c>
      <c r="E48" s="6">
        <v>150000</v>
      </c>
    </row>
    <row r="49" spans="1:5" x14ac:dyDescent="0.2">
      <c r="A49" s="5"/>
      <c r="B49" s="5" t="s">
        <v>35</v>
      </c>
      <c r="C49" s="6">
        <v>-135000</v>
      </c>
      <c r="D49" s="7">
        <v>-134179</v>
      </c>
      <c r="E49" s="6">
        <v>-135000</v>
      </c>
    </row>
    <row r="50" spans="1:5" x14ac:dyDescent="0.2">
      <c r="A50" s="5"/>
      <c r="B50" s="5" t="s">
        <v>36</v>
      </c>
      <c r="C50" s="6">
        <v>-35000</v>
      </c>
      <c r="D50" s="7">
        <v>-90312</v>
      </c>
      <c r="E50" s="6">
        <v>-60000</v>
      </c>
    </row>
    <row r="51" spans="1:5" x14ac:dyDescent="0.2">
      <c r="A51" s="5"/>
      <c r="B51" s="5" t="s">
        <v>38</v>
      </c>
      <c r="C51" s="6">
        <f>135000+35000-201000</f>
        <v>-31000</v>
      </c>
      <c r="D51" s="7">
        <f>-9912-3979-3894-5119</f>
        <v>-22904</v>
      </c>
      <c r="E51" s="6">
        <v>-25000</v>
      </c>
    </row>
    <row r="52" spans="1:5" x14ac:dyDescent="0.2">
      <c r="A52" s="5"/>
      <c r="B52" s="5"/>
      <c r="C52" s="6"/>
      <c r="D52" s="7"/>
      <c r="E52" s="6"/>
    </row>
    <row r="53" spans="1:5" x14ac:dyDescent="0.2">
      <c r="A53" s="5"/>
      <c r="B53" s="5" t="s">
        <v>43</v>
      </c>
      <c r="C53" s="6">
        <f>SUM(C48:C52)</f>
        <v>-21000</v>
      </c>
      <c r="D53" s="7">
        <f t="shared" ref="D53:E53" si="3">SUM(D48:D52)</f>
        <v>-98320</v>
      </c>
      <c r="E53" s="6">
        <f t="shared" si="3"/>
        <v>-70000</v>
      </c>
    </row>
    <row r="54" spans="1:5" x14ac:dyDescent="0.2">
      <c r="A54" s="5"/>
      <c r="B54" s="5"/>
      <c r="C54" s="6"/>
      <c r="D54" s="7"/>
      <c r="E54" s="6"/>
    </row>
    <row r="55" spans="1:5" x14ac:dyDescent="0.2">
      <c r="A55" s="5"/>
      <c r="B55" s="5" t="s">
        <v>40</v>
      </c>
      <c r="C55" s="6"/>
      <c r="D55" s="7"/>
      <c r="E55" s="6">
        <v>-191600</v>
      </c>
    </row>
    <row r="56" spans="1:5" x14ac:dyDescent="0.2">
      <c r="A56" s="5"/>
      <c r="B56" s="5"/>
      <c r="C56" s="6"/>
      <c r="D56" s="7"/>
      <c r="E56" s="6"/>
    </row>
    <row r="57" spans="1:5" x14ac:dyDescent="0.2">
      <c r="A57" s="5"/>
      <c r="B57" s="5" t="s">
        <v>37</v>
      </c>
      <c r="C57" s="6">
        <f>C14-C25+C38+C45+C53+C55</f>
        <v>145000</v>
      </c>
      <c r="D57" s="6">
        <f t="shared" ref="D57:E57" si="4">D14-D25+D38+D45+D53+D55</f>
        <v>105724</v>
      </c>
      <c r="E57" s="6">
        <f t="shared" si="4"/>
        <v>0</v>
      </c>
    </row>
    <row r="58" spans="1:5" x14ac:dyDescent="0.2">
      <c r="A58" s="5"/>
      <c r="B58" s="5"/>
      <c r="C58" s="6"/>
      <c r="D58" s="7"/>
      <c r="E58" s="6"/>
    </row>
    <row r="59" spans="1:5" x14ac:dyDescent="0.2">
      <c r="A59" s="5"/>
      <c r="B59" s="5"/>
      <c r="C59" s="6"/>
      <c r="D59" s="7"/>
      <c r="E59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‏‏משתמש Windows</cp:lastModifiedBy>
  <dcterms:created xsi:type="dcterms:W3CDTF">2018-11-08T07:22:10Z</dcterms:created>
  <dcterms:modified xsi:type="dcterms:W3CDTF">2019-01-02T10:35:35Z</dcterms:modified>
</cp:coreProperties>
</file>