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9225"/>
  </bookViews>
  <sheets>
    <sheet name="הצעת תקציב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G33" i="1" l="1"/>
  <c r="G17" i="1" l="1"/>
  <c r="G28" i="1"/>
  <c r="G30" i="1"/>
  <c r="G13" i="1"/>
  <c r="G34" i="1" l="1"/>
  <c r="G24" i="1"/>
  <c r="G18" i="1"/>
  <c r="G25" i="1" s="1"/>
  <c r="F32" i="1"/>
  <c r="F24" i="1"/>
  <c r="E24" i="1"/>
  <c r="E13" i="1"/>
  <c r="F13" i="1"/>
  <c r="E18" i="1"/>
  <c r="F18" i="1"/>
  <c r="G35" i="1" l="1"/>
  <c r="F34" i="1"/>
  <c r="F25" i="1"/>
  <c r="E34" i="1"/>
  <c r="F35" i="1" l="1"/>
  <c r="E25" i="1"/>
  <c r="E35" i="1" s="1"/>
</calcChain>
</file>

<file path=xl/sharedStrings.xml><?xml version="1.0" encoding="utf-8"?>
<sst xmlns="http://schemas.openxmlformats.org/spreadsheetml/2006/main" count="40" uniqueCount="40">
  <si>
    <t>סד'</t>
  </si>
  <si>
    <t>סעיף כולל</t>
  </si>
  <si>
    <t>פרוט הסעיפים</t>
  </si>
  <si>
    <t>שירותי קהילה</t>
  </si>
  <si>
    <t>בריכת שחיה  שירותי מציל +ש.נ</t>
  </si>
  <si>
    <t>אגרות+ ארנונה + ביטוח</t>
  </si>
  <si>
    <t>הוצ' חשמל + תחזוקת חשמל</t>
  </si>
  <si>
    <t xml:space="preserve">אחזקת לרבות הכנות לפתיחת עונה </t>
  </si>
  <si>
    <t>מים</t>
  </si>
  <si>
    <t xml:space="preserve">עבודות לרישוי בריכה </t>
  </si>
  <si>
    <t xml:space="preserve">עבודת השקעה בבריכה </t>
  </si>
  <si>
    <t xml:space="preserve">סה"כ שירותי קהילה </t>
  </si>
  <si>
    <t>בטחון</t>
  </si>
  <si>
    <t>סייר לילה,באמצעות האגודה החקלאית</t>
  </si>
  <si>
    <t xml:space="preserve">שירותי מוקד צוות-3 + סייר יום </t>
  </si>
  <si>
    <t>תחזוקה: שער-מצלמות-מיגון- ב.צ.מ.</t>
  </si>
  <si>
    <t>בצ"מ -פרוייקטים שמירה מיוחדת</t>
  </si>
  <si>
    <t>סה"כ בטחון</t>
  </si>
  <si>
    <t xml:space="preserve">מינהל </t>
  </si>
  <si>
    <t>שירותי מדריך בוגר</t>
  </si>
  <si>
    <t>בקורת חשבונות והכנת מאזן</t>
  </si>
  <si>
    <t>עמלות גביה ובנקים</t>
  </si>
  <si>
    <t>שכ"ע עובד נקיון למבני ציבור</t>
  </si>
  <si>
    <t>שכר עבודה רב לקהילה</t>
  </si>
  <si>
    <t>סה"כ  מינהל</t>
  </si>
  <si>
    <t>סך תקציב</t>
  </si>
  <si>
    <t>מקורות למימון התקציב</t>
  </si>
  <si>
    <t>אחרים</t>
  </si>
  <si>
    <t xml:space="preserve">גביית הוצאות מחברים ותושבים </t>
  </si>
  <si>
    <t>השתתפות הועד המקומי בהוצ' מינהל</t>
  </si>
  <si>
    <t>גבייה מתושבים עבור הוצ' בטחון</t>
  </si>
  <si>
    <t>גישור ועד חקלאי</t>
  </si>
  <si>
    <t>סך מקורות</t>
  </si>
  <si>
    <t>החזר מילווה בריכה</t>
  </si>
  <si>
    <t xml:space="preserve"> השקעה בבריכה-חדר מכונות חדש</t>
  </si>
  <si>
    <t xml:space="preserve">גביה עבור השקעה חריגה בבריכה </t>
  </si>
  <si>
    <t>הכנסות בריכת שחיה</t>
  </si>
  <si>
    <t>הצעת  תקציב אגודה קהילתית -2021</t>
  </si>
  <si>
    <t>הצעה 2021</t>
  </si>
  <si>
    <t xml:space="preserve">בצ"מ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</si>
</sst>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_ ;\-#,##0\ "/>
  </numFmts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u/>
      <sz val="18"/>
      <name val="David"/>
      <family val="2"/>
      <charset val="177"/>
    </font>
    <font>
      <b/>
      <sz val="16"/>
      <name val="David"/>
      <family val="2"/>
      <charset val="177"/>
    </font>
    <font>
      <sz val="14"/>
      <name val="David"/>
      <family val="2"/>
      <charset val="177"/>
    </font>
    <font>
      <b/>
      <u/>
      <sz val="14"/>
      <name val="David"/>
      <family val="2"/>
      <charset val="177"/>
    </font>
    <font>
      <b/>
      <sz val="14"/>
      <name val="David"/>
      <family val="2"/>
      <charset val="177"/>
    </font>
    <font>
      <b/>
      <u val="double"/>
      <sz val="14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/>
  </cellStyleXfs>
  <cellXfs count="56">
    <xf numFmtId="0" fontId="0" fillId="0" borderId="0" xfId="0"/>
    <xf numFmtId="164" fontId="4" fillId="0" borderId="1" xfId="2" applyNumberFormat="1" applyFont="1" applyFill="1" applyBorder="1" applyProtection="1"/>
    <xf numFmtId="164" fontId="4" fillId="0" borderId="1" xfId="2" applyNumberFormat="1" applyFont="1" applyFill="1" applyBorder="1"/>
    <xf numFmtId="3" fontId="5" fillId="0" borderId="3" xfId="2" applyNumberFormat="1" applyFont="1" applyFill="1" applyBorder="1" applyProtection="1"/>
    <xf numFmtId="3" fontId="5" fillId="0" borderId="4" xfId="2" applyNumberFormat="1" applyFont="1" applyFill="1" applyBorder="1"/>
    <xf numFmtId="3" fontId="5" fillId="0" borderId="5" xfId="2" applyNumberFormat="1" applyFont="1" applyFill="1" applyBorder="1" applyProtection="1"/>
    <xf numFmtId="3" fontId="5" fillId="0" borderId="2" xfId="2" applyNumberFormat="1" applyFont="1" applyFill="1" applyBorder="1"/>
    <xf numFmtId="3" fontId="5" fillId="0" borderId="7" xfId="2" applyNumberFormat="1" applyFont="1" applyFill="1" applyBorder="1"/>
    <xf numFmtId="3" fontId="5" fillId="0" borderId="8" xfId="2" applyNumberFormat="1" applyFont="1" applyFill="1" applyBorder="1" applyProtection="1"/>
    <xf numFmtId="3" fontId="7" fillId="0" borderId="10" xfId="2" applyNumberFormat="1" applyFont="1" applyFill="1" applyBorder="1"/>
    <xf numFmtId="3" fontId="7" fillId="0" borderId="10" xfId="1" applyNumberFormat="1" applyFont="1" applyFill="1" applyBorder="1" applyProtection="1"/>
    <xf numFmtId="3" fontId="5" fillId="0" borderId="11" xfId="2" applyNumberFormat="1" applyFont="1" applyFill="1" applyBorder="1" applyProtection="1"/>
    <xf numFmtId="3" fontId="5" fillId="0" borderId="3" xfId="2" applyNumberFormat="1" applyFont="1" applyFill="1" applyBorder="1"/>
    <xf numFmtId="3" fontId="5" fillId="0" borderId="13" xfId="2" applyNumberFormat="1" applyFont="1" applyFill="1" applyBorder="1" applyProtection="1"/>
    <xf numFmtId="3" fontId="5" fillId="0" borderId="15" xfId="2" applyNumberFormat="1" applyFont="1" applyFill="1" applyBorder="1"/>
    <xf numFmtId="3" fontId="5" fillId="0" borderId="5" xfId="2" applyNumberFormat="1" applyFont="1" applyFill="1" applyBorder="1"/>
    <xf numFmtId="3" fontId="5" fillId="0" borderId="16" xfId="2" applyNumberFormat="1" applyFont="1" applyFill="1" applyBorder="1"/>
    <xf numFmtId="3" fontId="7" fillId="0" borderId="8" xfId="2" applyNumberFormat="1" applyFont="1" applyFill="1" applyBorder="1"/>
    <xf numFmtId="3" fontId="7" fillId="0" borderId="18" xfId="2" applyNumberFormat="1" applyFont="1" applyFill="1" applyBorder="1"/>
    <xf numFmtId="3" fontId="5" fillId="0" borderId="19" xfId="2" applyNumberFormat="1" applyFont="1" applyFill="1" applyBorder="1"/>
    <xf numFmtId="3" fontId="7" fillId="0" borderId="9" xfId="2" applyNumberFormat="1" applyFont="1" applyFill="1" applyBorder="1"/>
    <xf numFmtId="3" fontId="8" fillId="0" borderId="20" xfId="2" applyNumberFormat="1" applyFont="1" applyFill="1" applyBorder="1" applyAlignment="1" applyProtection="1">
      <alignment horizontal="center"/>
    </xf>
    <xf numFmtId="3" fontId="8" fillId="0" borderId="21" xfId="2" applyNumberFormat="1" applyFont="1" applyFill="1" applyBorder="1" applyAlignment="1">
      <alignment horizontal="center"/>
    </xf>
    <xf numFmtId="3" fontId="5" fillId="6" borderId="2" xfId="2" applyNumberFormat="1" applyFont="1" applyFill="1" applyBorder="1"/>
    <xf numFmtId="164" fontId="7" fillId="0" borderId="10" xfId="2" applyNumberFormat="1" applyFont="1" applyFill="1" applyBorder="1" applyAlignment="1" applyProtection="1">
      <alignment horizontal="center"/>
    </xf>
    <xf numFmtId="164" fontId="7" fillId="0" borderId="10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43" fontId="0" fillId="0" borderId="0" xfId="1" applyFont="1"/>
    <xf numFmtId="164" fontId="5" fillId="0" borderId="0" xfId="2" applyNumberFormat="1" applyFont="1" applyBorder="1" applyAlignment="1"/>
    <xf numFmtId="3" fontId="6" fillId="0" borderId="0" xfId="2" applyNumberFormat="1" applyFont="1" applyFill="1" applyBorder="1" applyAlignment="1">
      <alignment horizontal="center"/>
    </xf>
    <xf numFmtId="1" fontId="4" fillId="0" borderId="1" xfId="2" applyNumberFormat="1" applyFont="1" applyFill="1" applyBorder="1"/>
    <xf numFmtId="3" fontId="5" fillId="0" borderId="2" xfId="2" applyNumberFormat="1" applyFont="1" applyBorder="1"/>
    <xf numFmtId="3" fontId="0" fillId="0" borderId="0" xfId="0" applyNumberFormat="1"/>
    <xf numFmtId="43" fontId="5" fillId="0" borderId="0" xfId="1" applyFont="1" applyBorder="1" applyAlignment="1">
      <alignment horizontal="right"/>
    </xf>
    <xf numFmtId="3" fontId="5" fillId="0" borderId="1" xfId="2" applyNumberFormat="1" applyFont="1" applyFill="1" applyBorder="1"/>
    <xf numFmtId="3" fontId="5" fillId="0" borderId="4" xfId="2" applyNumberFormat="1" applyFont="1" applyBorder="1"/>
    <xf numFmtId="3" fontId="5" fillId="0" borderId="24" xfId="2" applyNumberFormat="1" applyFont="1" applyBorder="1"/>
    <xf numFmtId="3" fontId="5" fillId="0" borderId="25" xfId="2" applyNumberFormat="1" applyFont="1" applyBorder="1"/>
    <xf numFmtId="3" fontId="5" fillId="0" borderId="25" xfId="2" applyNumberFormat="1" applyFont="1" applyFill="1" applyBorder="1"/>
    <xf numFmtId="3" fontId="5" fillId="0" borderId="8" xfId="2" applyNumberFormat="1" applyFont="1" applyFill="1" applyBorder="1"/>
    <xf numFmtId="3" fontId="7" fillId="0" borderId="26" xfId="2" applyNumberFormat="1" applyFont="1" applyFill="1" applyBorder="1"/>
    <xf numFmtId="3" fontId="7" fillId="5" borderId="1" xfId="2" applyNumberFormat="1" applyFont="1" applyFill="1" applyBorder="1" applyAlignment="1" applyProtection="1">
      <alignment horizontal="center" vertical="center"/>
    </xf>
    <xf numFmtId="3" fontId="7" fillId="5" borderId="6" xfId="2" applyNumberFormat="1" applyFont="1" applyFill="1" applyBorder="1" applyAlignment="1" applyProtection="1">
      <alignment horizontal="center" vertical="center"/>
    </xf>
    <xf numFmtId="164" fontId="3" fillId="0" borderId="0" xfId="2" applyNumberFormat="1" applyFont="1" applyFill="1" applyBorder="1" applyAlignment="1">
      <alignment horizontal="center"/>
    </xf>
    <xf numFmtId="3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6" xfId="2" applyNumberFormat="1" applyFont="1" applyFill="1" applyBorder="1" applyAlignment="1" applyProtection="1">
      <alignment horizontal="center" vertical="center" wrapText="1"/>
    </xf>
    <xf numFmtId="3" fontId="6" fillId="2" borderId="9" xfId="2" applyNumberFormat="1" applyFont="1" applyFill="1" applyBorder="1" applyAlignment="1" applyProtection="1">
      <alignment horizontal="center" vertical="center" wrapText="1"/>
    </xf>
    <xf numFmtId="3" fontId="6" fillId="3" borderId="12" xfId="2" applyNumberFormat="1" applyFont="1" applyFill="1" applyBorder="1" applyAlignment="1" applyProtection="1">
      <alignment horizontal="center" vertical="center" wrapText="1"/>
    </xf>
    <xf numFmtId="3" fontId="6" fillId="3" borderId="14" xfId="2" applyNumberFormat="1" applyFont="1" applyFill="1" applyBorder="1" applyAlignment="1" applyProtection="1">
      <alignment horizontal="center" vertical="center" wrapText="1"/>
    </xf>
    <xf numFmtId="3" fontId="6" fillId="3" borderId="17" xfId="2" applyNumberFormat="1" applyFont="1" applyFill="1" applyBorder="1" applyAlignment="1" applyProtection="1">
      <alignment horizontal="center" vertical="center" wrapText="1"/>
    </xf>
    <xf numFmtId="3" fontId="6" fillId="4" borderId="12" xfId="2" applyNumberFormat="1" applyFont="1" applyFill="1" applyBorder="1" applyAlignment="1" applyProtection="1">
      <alignment horizontal="center" vertical="center" wrapText="1"/>
    </xf>
    <xf numFmtId="3" fontId="6" fillId="4" borderId="14" xfId="2" applyNumberFormat="1" applyFont="1" applyFill="1" applyBorder="1" applyAlignment="1" applyProtection="1">
      <alignment horizontal="center" vertical="center" wrapText="1"/>
    </xf>
    <xf numFmtId="3" fontId="6" fillId="4" borderId="17" xfId="2" applyNumberFormat="1" applyFont="1" applyFill="1" applyBorder="1" applyAlignment="1" applyProtection="1">
      <alignment horizontal="center" vertical="center" wrapText="1"/>
    </xf>
    <xf numFmtId="3" fontId="6" fillId="0" borderId="22" xfId="2" applyNumberFormat="1" applyFont="1" applyFill="1" applyBorder="1" applyAlignment="1">
      <alignment horizontal="center"/>
    </xf>
    <xf numFmtId="3" fontId="6" fillId="0" borderId="23" xfId="2" applyNumberFormat="1" applyFont="1" applyFill="1" applyBorder="1" applyAlignment="1">
      <alignment horizontal="center"/>
    </xf>
    <xf numFmtId="3" fontId="6" fillId="0" borderId="0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5"/>
  <sheetViews>
    <sheetView rightToLeft="1" tabSelected="1" zoomScale="145" zoomScaleNormal="145" workbookViewId="0">
      <selection activeCell="G11" sqref="G11"/>
    </sheetView>
  </sheetViews>
  <sheetFormatPr defaultRowHeight="14.25" x14ac:dyDescent="0.2"/>
  <cols>
    <col min="3" max="3" width="10.75" bestFit="1" customWidth="1"/>
    <col min="4" max="4" width="32.75" customWidth="1"/>
    <col min="5" max="5" width="9.625" customWidth="1"/>
    <col min="6" max="6" width="10.5" customWidth="1"/>
    <col min="7" max="7" width="12.125" bestFit="1" customWidth="1"/>
    <col min="8" max="8" width="14.125" customWidth="1"/>
  </cols>
  <sheetData>
    <row r="2" spans="2:8" ht="24" thickBot="1" x14ac:dyDescent="0.4">
      <c r="B2" s="43" t="s">
        <v>37</v>
      </c>
      <c r="C2" s="43"/>
      <c r="D2" s="43"/>
      <c r="E2" s="43"/>
      <c r="F2" s="26"/>
    </row>
    <row r="3" spans="2:8" ht="21" thickBot="1" x14ac:dyDescent="0.35">
      <c r="B3" s="1" t="s">
        <v>0</v>
      </c>
      <c r="C3" s="1" t="s">
        <v>1</v>
      </c>
      <c r="D3" s="2" t="s">
        <v>2</v>
      </c>
      <c r="E3" s="30">
        <v>2019</v>
      </c>
      <c r="F3" s="30">
        <v>2020</v>
      </c>
      <c r="G3" s="30" t="s">
        <v>38</v>
      </c>
    </row>
    <row r="4" spans="2:8" ht="18.75" x14ac:dyDescent="0.3">
      <c r="B4" s="3">
        <v>1</v>
      </c>
      <c r="C4" s="44" t="s">
        <v>3</v>
      </c>
      <c r="D4" s="4" t="s">
        <v>4</v>
      </c>
      <c r="E4" s="4">
        <v>250000</v>
      </c>
      <c r="F4" s="4">
        <v>270000</v>
      </c>
      <c r="G4" s="4">
        <v>270000</v>
      </c>
      <c r="H4" s="32"/>
    </row>
    <row r="5" spans="2:8" ht="18.75" x14ac:dyDescent="0.3">
      <c r="B5" s="5">
        <v>2</v>
      </c>
      <c r="C5" s="45"/>
      <c r="D5" s="6" t="s">
        <v>5</v>
      </c>
      <c r="E5" s="6">
        <v>35000</v>
      </c>
      <c r="F5" s="31">
        <v>35000</v>
      </c>
      <c r="G5" s="31">
        <v>35000</v>
      </c>
    </row>
    <row r="6" spans="2:8" ht="18.75" x14ac:dyDescent="0.3">
      <c r="B6" s="5">
        <v>3</v>
      </c>
      <c r="C6" s="45"/>
      <c r="D6" s="6" t="s">
        <v>6</v>
      </c>
      <c r="E6" s="6">
        <v>35000</v>
      </c>
      <c r="F6" s="31">
        <v>35000</v>
      </c>
      <c r="G6" s="31">
        <v>35000</v>
      </c>
    </row>
    <row r="7" spans="2:8" ht="18.75" x14ac:dyDescent="0.3">
      <c r="B7" s="5">
        <v>4</v>
      </c>
      <c r="C7" s="45"/>
      <c r="D7" s="6" t="s">
        <v>7</v>
      </c>
      <c r="E7" s="6">
        <v>45000</v>
      </c>
      <c r="F7" s="31">
        <v>36000</v>
      </c>
      <c r="G7" s="31">
        <v>36000</v>
      </c>
    </row>
    <row r="8" spans="2:8" ht="19.5" thickBot="1" x14ac:dyDescent="0.35">
      <c r="B8" s="5">
        <v>5</v>
      </c>
      <c r="C8" s="45"/>
      <c r="D8" s="6" t="s">
        <v>8</v>
      </c>
      <c r="E8" s="6">
        <v>50000</v>
      </c>
      <c r="F8" s="31">
        <v>103600</v>
      </c>
      <c r="G8" s="31">
        <v>75000</v>
      </c>
    </row>
    <row r="9" spans="2:8" ht="18.75" x14ac:dyDescent="0.3">
      <c r="B9" s="3">
        <v>6</v>
      </c>
      <c r="C9" s="45"/>
      <c r="D9" s="6" t="s">
        <v>9</v>
      </c>
      <c r="E9" s="6">
        <v>45000</v>
      </c>
      <c r="F9" s="31">
        <v>74000</v>
      </c>
      <c r="G9" s="31">
        <v>74000</v>
      </c>
    </row>
    <row r="10" spans="2:8" ht="18.75" x14ac:dyDescent="0.3">
      <c r="B10" s="5">
        <v>7</v>
      </c>
      <c r="C10" s="45"/>
      <c r="D10" s="7" t="s">
        <v>33</v>
      </c>
      <c r="E10" s="7"/>
      <c r="F10" s="31">
        <v>230000</v>
      </c>
      <c r="G10" s="6">
        <v>100000</v>
      </c>
    </row>
    <row r="11" spans="2:8" ht="18.75" x14ac:dyDescent="0.3">
      <c r="B11" s="5">
        <v>8</v>
      </c>
      <c r="C11" s="45"/>
      <c r="D11" s="7" t="s">
        <v>10</v>
      </c>
      <c r="E11" s="7">
        <v>960000</v>
      </c>
      <c r="F11" s="23">
        <v>200000</v>
      </c>
      <c r="G11" s="23"/>
    </row>
    <row r="12" spans="2:8" ht="19.5" thickBot="1" x14ac:dyDescent="0.35">
      <c r="B12" s="5">
        <v>9</v>
      </c>
      <c r="C12" s="45"/>
      <c r="D12" s="7" t="s">
        <v>39</v>
      </c>
      <c r="E12" s="7">
        <v>25000</v>
      </c>
      <c r="F12" s="23">
        <v>0</v>
      </c>
      <c r="G12" s="23">
        <v>23780</v>
      </c>
    </row>
    <row r="13" spans="2:8" ht="19.5" thickBot="1" x14ac:dyDescent="0.35">
      <c r="B13" s="8">
        <v>10</v>
      </c>
      <c r="C13" s="46"/>
      <c r="D13" s="9" t="s">
        <v>11</v>
      </c>
      <c r="E13" s="10">
        <f t="shared" ref="E13:G13" si="0">SUM(E4:E12)</f>
        <v>1445000</v>
      </c>
      <c r="F13" s="10">
        <f t="shared" si="0"/>
        <v>983600</v>
      </c>
      <c r="G13" s="10">
        <f t="shared" si="0"/>
        <v>648780</v>
      </c>
    </row>
    <row r="14" spans="2:8" ht="18.75" x14ac:dyDescent="0.3">
      <c r="B14" s="11">
        <v>11</v>
      </c>
      <c r="C14" s="47" t="s">
        <v>12</v>
      </c>
      <c r="D14" s="12" t="s">
        <v>13</v>
      </c>
      <c r="E14" s="6">
        <v>235000</v>
      </c>
      <c r="F14" s="31">
        <v>264000</v>
      </c>
      <c r="G14" s="31">
        <v>264000</v>
      </c>
    </row>
    <row r="15" spans="2:8" ht="18.75" x14ac:dyDescent="0.3">
      <c r="B15" s="13">
        <v>12</v>
      </c>
      <c r="C15" s="48"/>
      <c r="D15" s="14" t="s">
        <v>14</v>
      </c>
      <c r="E15" s="6">
        <v>220000</v>
      </c>
      <c r="F15" s="31">
        <v>180000</v>
      </c>
      <c r="G15" s="31">
        <v>180000</v>
      </c>
    </row>
    <row r="16" spans="2:8" ht="18.75" x14ac:dyDescent="0.3">
      <c r="B16" s="11">
        <v>13</v>
      </c>
      <c r="C16" s="48"/>
      <c r="D16" s="15" t="s">
        <v>15</v>
      </c>
      <c r="E16" s="6">
        <v>45000</v>
      </c>
      <c r="F16" s="31">
        <v>54000</v>
      </c>
      <c r="G16" s="31">
        <v>45000</v>
      </c>
    </row>
    <row r="17" spans="2:8" ht="18.75" x14ac:dyDescent="0.3">
      <c r="B17" s="13">
        <v>14</v>
      </c>
      <c r="C17" s="48"/>
      <c r="D17" s="16" t="s">
        <v>16</v>
      </c>
      <c r="E17" s="6"/>
      <c r="F17" s="31"/>
      <c r="G17" s="31">
        <f>11000+10180</f>
        <v>21180</v>
      </c>
    </row>
    <row r="18" spans="2:8" ht="19.5" thickBot="1" x14ac:dyDescent="0.35">
      <c r="B18" s="11">
        <v>15</v>
      </c>
      <c r="C18" s="49"/>
      <c r="D18" s="17" t="s">
        <v>17</v>
      </c>
      <c r="E18" s="18">
        <f t="shared" ref="E18" si="1">SUM(E14:E17)</f>
        <v>500000</v>
      </c>
      <c r="F18" s="18">
        <f>SUM(F14:F17)</f>
        <v>498000</v>
      </c>
      <c r="G18" s="18">
        <f>SUM(G14:G17)</f>
        <v>510180</v>
      </c>
    </row>
    <row r="19" spans="2:8" ht="18.75" x14ac:dyDescent="0.3">
      <c r="B19" s="13">
        <v>16</v>
      </c>
      <c r="C19" s="50" t="s">
        <v>18</v>
      </c>
      <c r="D19" s="12" t="s">
        <v>19</v>
      </c>
      <c r="E19" s="6">
        <v>128000</v>
      </c>
      <c r="F19" s="31">
        <v>137000</v>
      </c>
      <c r="G19" s="31">
        <v>137000</v>
      </c>
    </row>
    <row r="20" spans="2:8" ht="18.75" x14ac:dyDescent="0.3">
      <c r="B20" s="11">
        <v>17</v>
      </c>
      <c r="C20" s="51"/>
      <c r="D20" s="15" t="s">
        <v>20</v>
      </c>
      <c r="E20" s="6">
        <v>8000</v>
      </c>
      <c r="F20" s="31">
        <v>7000</v>
      </c>
      <c r="G20" s="31">
        <v>7000</v>
      </c>
    </row>
    <row r="21" spans="2:8" ht="18.75" x14ac:dyDescent="0.3">
      <c r="B21" s="13">
        <v>18</v>
      </c>
      <c r="C21" s="51"/>
      <c r="D21" s="15" t="s">
        <v>21</v>
      </c>
      <c r="E21" s="6">
        <v>25000</v>
      </c>
      <c r="F21" s="31">
        <v>30000</v>
      </c>
      <c r="G21" s="31">
        <v>30000</v>
      </c>
    </row>
    <row r="22" spans="2:8" ht="18.75" x14ac:dyDescent="0.3">
      <c r="B22" s="11">
        <v>19</v>
      </c>
      <c r="C22" s="51"/>
      <c r="D22" s="15" t="s">
        <v>22</v>
      </c>
      <c r="E22" s="6">
        <v>120000</v>
      </c>
      <c r="F22" s="31">
        <v>114000</v>
      </c>
      <c r="G22" s="31">
        <v>120000</v>
      </c>
    </row>
    <row r="23" spans="2:8" ht="19.5" thickBot="1" x14ac:dyDescent="0.35">
      <c r="B23" s="13">
        <v>20</v>
      </c>
      <c r="C23" s="51"/>
      <c r="D23" s="19" t="s">
        <v>23</v>
      </c>
      <c r="E23" s="6">
        <v>50000</v>
      </c>
      <c r="F23" s="31">
        <v>50000</v>
      </c>
      <c r="G23" s="31">
        <v>50000</v>
      </c>
    </row>
    <row r="24" spans="2:8" ht="19.5" thickBot="1" x14ac:dyDescent="0.35">
      <c r="B24" s="13">
        <v>21</v>
      </c>
      <c r="C24" s="52"/>
      <c r="D24" s="20" t="s">
        <v>24</v>
      </c>
      <c r="E24" s="20">
        <f t="shared" ref="E24:G24" si="2">SUM(E19:E23)</f>
        <v>331000</v>
      </c>
      <c r="F24" s="20">
        <f t="shared" si="2"/>
        <v>338000</v>
      </c>
      <c r="G24" s="20">
        <f t="shared" si="2"/>
        <v>344000</v>
      </c>
    </row>
    <row r="25" spans="2:8" ht="19.5" thickBot="1" x14ac:dyDescent="0.35">
      <c r="B25" s="13">
        <v>22</v>
      </c>
      <c r="C25" s="21" t="s">
        <v>25</v>
      </c>
      <c r="D25" s="22"/>
      <c r="E25" s="18">
        <f t="shared" ref="E25:F25" si="3">E13+E18+E24</f>
        <v>2276000</v>
      </c>
      <c r="F25" s="18">
        <f t="shared" si="3"/>
        <v>1819600</v>
      </c>
      <c r="G25" s="18">
        <f>G13+G18+G24</f>
        <v>1502960</v>
      </c>
    </row>
    <row r="26" spans="2:8" ht="19.5" thickBot="1" x14ac:dyDescent="0.35">
      <c r="B26" s="53" t="s">
        <v>26</v>
      </c>
      <c r="C26" s="54"/>
      <c r="D26" s="55"/>
      <c r="E26" s="55"/>
      <c r="F26" s="29"/>
      <c r="G26" s="32"/>
    </row>
    <row r="27" spans="2:8" ht="18.75" x14ac:dyDescent="0.3">
      <c r="B27" s="12">
        <v>1</v>
      </c>
      <c r="C27" s="41" t="s">
        <v>27</v>
      </c>
      <c r="D27" s="34" t="s">
        <v>36</v>
      </c>
      <c r="E27" s="4">
        <v>70000</v>
      </c>
      <c r="F27" s="35">
        <v>49000</v>
      </c>
      <c r="G27" s="36">
        <v>40000</v>
      </c>
    </row>
    <row r="28" spans="2:8" ht="18.75" x14ac:dyDescent="0.3">
      <c r="B28" s="15">
        <v>2</v>
      </c>
      <c r="C28" s="42"/>
      <c r="D28" s="7" t="s">
        <v>28</v>
      </c>
      <c r="E28" s="6">
        <v>527000</v>
      </c>
      <c r="F28" s="31">
        <v>525000</v>
      </c>
      <c r="G28" s="37">
        <f>421*210*6</f>
        <v>530460</v>
      </c>
    </row>
    <row r="29" spans="2:8" ht="18.75" x14ac:dyDescent="0.3">
      <c r="B29" s="15">
        <v>3</v>
      </c>
      <c r="C29" s="42"/>
      <c r="D29" s="7" t="s">
        <v>29</v>
      </c>
      <c r="E29" s="6">
        <v>289000</v>
      </c>
      <c r="F29" s="31">
        <v>301000</v>
      </c>
      <c r="G29" s="37">
        <v>301000</v>
      </c>
    </row>
    <row r="30" spans="2:8" ht="18.75" x14ac:dyDescent="0.3">
      <c r="B30" s="15">
        <v>4</v>
      </c>
      <c r="C30" s="42"/>
      <c r="D30" s="7" t="s">
        <v>30</v>
      </c>
      <c r="E30" s="6">
        <v>553000</v>
      </c>
      <c r="F30" s="31">
        <v>551000</v>
      </c>
      <c r="G30" s="37">
        <f>421*220*6</f>
        <v>555720</v>
      </c>
      <c r="H30" s="27"/>
    </row>
    <row r="31" spans="2:8" ht="18.75" x14ac:dyDescent="0.3">
      <c r="B31" s="15">
        <v>5</v>
      </c>
      <c r="C31" s="42"/>
      <c r="D31" s="6" t="s">
        <v>34</v>
      </c>
      <c r="E31" s="6">
        <v>322000</v>
      </c>
      <c r="F31" s="31"/>
      <c r="G31" s="37"/>
    </row>
    <row r="32" spans="2:8" ht="18.75" x14ac:dyDescent="0.3">
      <c r="B32" s="15">
        <v>6</v>
      </c>
      <c r="C32" s="42"/>
      <c r="D32" s="6" t="s">
        <v>31</v>
      </c>
      <c r="E32" s="6">
        <f>613820-98820</f>
        <v>515000</v>
      </c>
      <c r="F32" s="31">
        <f>50000+350000-6400</f>
        <v>393600</v>
      </c>
      <c r="G32" s="37"/>
    </row>
    <row r="33" spans="2:7" ht="19.5" thickBot="1" x14ac:dyDescent="0.35">
      <c r="B33" s="15">
        <v>7</v>
      </c>
      <c r="C33" s="42"/>
      <c r="D33" s="6" t="s">
        <v>35</v>
      </c>
      <c r="E33" s="6"/>
      <c r="F33" s="31">
        <v>0</v>
      </c>
      <c r="G33" s="38">
        <f>30*421*6</f>
        <v>75780</v>
      </c>
    </row>
    <row r="34" spans="2:7" ht="19.5" thickBot="1" x14ac:dyDescent="0.35">
      <c r="B34" s="39">
        <v>8</v>
      </c>
      <c r="C34" s="24" t="s">
        <v>32</v>
      </c>
      <c r="D34" s="25"/>
      <c r="E34" s="18">
        <f t="shared" ref="E34:G34" si="4">SUM(E27:E33)</f>
        <v>2276000</v>
      </c>
      <c r="F34" s="18">
        <f t="shared" si="4"/>
        <v>1819600</v>
      </c>
      <c r="G34" s="40">
        <f t="shared" si="4"/>
        <v>1502960</v>
      </c>
    </row>
    <row r="35" spans="2:7" ht="18.75" x14ac:dyDescent="0.3">
      <c r="B35" s="28"/>
      <c r="C35" s="28"/>
      <c r="D35" s="28"/>
      <c r="E35" s="33">
        <f t="shared" ref="E35:G35" si="5">E34-E25</f>
        <v>0</v>
      </c>
      <c r="F35" s="33">
        <f t="shared" si="5"/>
        <v>0</v>
      </c>
      <c r="G35" s="33">
        <f t="shared" si="5"/>
        <v>0</v>
      </c>
    </row>
  </sheetData>
  <mergeCells count="6">
    <mergeCell ref="C27:C33"/>
    <mergeCell ref="B2:E2"/>
    <mergeCell ref="C4:C13"/>
    <mergeCell ref="C14:C18"/>
    <mergeCell ref="C19:C24"/>
    <mergeCell ref="B26:E26"/>
  </mergeCells>
  <pageMargins left="0.7" right="0.7" top="0.7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הצעת תקציב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2021-01-03T12:46:03Z</cp:lastPrinted>
  <dcterms:created xsi:type="dcterms:W3CDTF">2019-11-10T06:51:25Z</dcterms:created>
  <dcterms:modified xsi:type="dcterms:W3CDTF">2021-07-21T10:47:26Z</dcterms:modified>
</cp:coreProperties>
</file>